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E80" i="5" l="1"/>
  <c r="N43" i="5" l="1"/>
  <c r="N42" i="5"/>
  <c r="K42" i="5"/>
  <c r="K43" i="5" l="1"/>
  <c r="K36" i="5"/>
  <c r="M43" i="5"/>
  <c r="M42" i="5"/>
  <c r="M36" i="5"/>
  <c r="M27" i="5" l="1"/>
  <c r="N27" i="5"/>
  <c r="E81" i="5" l="1"/>
  <c r="E82" i="5" s="1"/>
  <c r="E4" i="5" l="1"/>
  <c r="E39" i="5"/>
  <c r="C39" i="5"/>
  <c r="E32" i="5"/>
  <c r="C6" i="5"/>
  <c r="C32" i="5"/>
  <c r="G4" i="5" l="1"/>
  <c r="G6" i="5"/>
  <c r="C71" i="5"/>
  <c r="E6" i="5"/>
  <c r="G32" i="5"/>
  <c r="C46" i="5"/>
  <c r="G39" i="5"/>
  <c r="I4" i="5" l="1"/>
  <c r="I39" i="5"/>
  <c r="C78" i="5"/>
  <c r="I6" i="5"/>
  <c r="I32" i="5"/>
  <c r="K4" i="5" l="1"/>
  <c r="K6" i="5"/>
  <c r="K39" i="5"/>
  <c r="M4" i="5" l="1"/>
  <c r="K32" i="5"/>
  <c r="E78" i="5"/>
  <c r="M32" i="5"/>
  <c r="E46" i="5"/>
  <c r="O4" i="5" l="1"/>
  <c r="E71" i="5"/>
  <c r="O6" i="5"/>
  <c r="M6" i="5"/>
  <c r="M39" i="5"/>
  <c r="Q4" i="5" l="1"/>
  <c r="S4" i="5" s="1"/>
  <c r="S39" i="5"/>
  <c r="G71" i="5"/>
  <c r="O39" i="5"/>
  <c r="O32" i="5"/>
  <c r="Q6" i="5"/>
  <c r="U4" i="5" l="1"/>
  <c r="G46" i="5"/>
  <c r="G78" i="5"/>
  <c r="S6" i="5"/>
  <c r="Q39" i="5"/>
  <c r="Q32" i="5"/>
  <c r="U39" i="5"/>
  <c r="S32" i="5"/>
  <c r="U32" i="5"/>
  <c r="W4" i="5" l="1"/>
  <c r="W39" i="5"/>
  <c r="U6" i="5"/>
  <c r="W32" i="5"/>
  <c r="Y4" i="5" l="1"/>
  <c r="I78" i="5"/>
  <c r="Y6" i="5"/>
  <c r="I46" i="5"/>
  <c r="Y39" i="5"/>
  <c r="Y32" i="5"/>
  <c r="W6" i="5"/>
  <c r="I71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<sst xmlns="http://schemas.openxmlformats.org/spreadsheetml/2006/main" count="179" uniqueCount="47">
  <si>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</si>
  <si>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</si>
  <si>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</si>
  <si>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</si>
  <si>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</si>
  <si>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</si>
  <si>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</si>
  <si>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</si>
  <si>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</si>
  <si>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</si>
  <si>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</si>
  <si>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</si>
  <si>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</si>
  <si>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</si>
  <si>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</si>
  <si>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</si>
  <si>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</si>
  <si>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</si>
  <si>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</si>
  <si>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</si>
  <si>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</si>
  <si>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</si>
  <si>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</si>
  <si>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</si>
  <si>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</si>
  <si>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</si>
  <si>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</si>
  <si>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</si>
  <si>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</si>
  <si>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</si>
  <si>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</si>
  <si>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</si>
  <si>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</si>
  <si>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</si>
  <si>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</si>
  <si>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</si>
  <si>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</si>
  <si>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</si>
  <si>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</si>
  <si>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</si>
  <si>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</si>
  <si>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</si>
  <si>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</si>
  <si>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</si>
  <si>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</si>
  <si>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</si>
  <si>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796עמי גמל ללא מניות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</si>
</sst>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40" workbookViewId="0">
      <selection activeCell="L48" sqref="L4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5.0731083169011898E-2</v>
      </c>
      <c r="E8" s="29">
        <v>0</v>
      </c>
      <c r="F8" s="30">
        <v>5.4829402590555E-2</v>
      </c>
      <c r="G8" s="10">
        <v>0</v>
      </c>
      <c r="H8" s="11">
        <v>7.18239206088956E-2</v>
      </c>
      <c r="I8" s="29">
        <v>0</v>
      </c>
      <c r="J8" s="30">
        <v>5.67805106026993E-2</v>
      </c>
      <c r="K8" s="10">
        <v>1E-4</v>
      </c>
      <c r="L8" s="11">
        <v>4.6795945730226197E-2</v>
      </c>
      <c r="M8" s="29">
        <v>0</v>
      </c>
      <c r="N8" s="30">
        <v>4.3588201011724698E-2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5.1000000000000004E-3</v>
      </c>
      <c r="D9" s="11">
        <v>0.63204002385822999</v>
      </c>
      <c r="E9" s="29">
        <v>2.2000000000000001E-3</v>
      </c>
      <c r="F9" s="30">
        <v>0.63388831825132197</v>
      </c>
      <c r="G9" s="10">
        <v>2E-3</v>
      </c>
      <c r="H9" s="11">
        <v>0.63173731080879403</v>
      </c>
      <c r="I9" s="29">
        <v>5.0000000000000001E-4</v>
      </c>
      <c r="J9" s="30">
        <v>0.64117490384864695</v>
      </c>
      <c r="K9" s="10">
        <v>1.9E-3</v>
      </c>
      <c r="L9" s="11">
        <v>0.65296545545245599</v>
      </c>
      <c r="M9" s="29">
        <v>2.0999999999999999E-3</v>
      </c>
      <c r="N9" s="30">
        <v>0.65663551656760899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3.0000000000000001E-3</v>
      </c>
      <c r="D12" s="11">
        <v>0.28574571870161403</v>
      </c>
      <c r="E12" s="29">
        <v>2.7000000000000001E-3</v>
      </c>
      <c r="F12" s="30">
        <v>0.27985963406111503</v>
      </c>
      <c r="G12" s="10">
        <v>1.4E-3</v>
      </c>
      <c r="H12" s="11">
        <v>0.26594323532033698</v>
      </c>
      <c r="I12" s="29">
        <v>2E-3</v>
      </c>
      <c r="J12" s="30">
        <v>0.27098573588653202</v>
      </c>
      <c r="K12" s="10">
        <v>-1E-4</v>
      </c>
      <c r="L12" s="11">
        <v>0.26874077252926898</v>
      </c>
      <c r="M12" s="29">
        <v>2E-3</v>
      </c>
      <c r="N12" s="30">
        <v>0.268669379902787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2.0000000000000001E-4</v>
      </c>
      <c r="D13" s="11">
        <v>6.3976034150954198E-3</v>
      </c>
      <c r="E13" s="29">
        <v>0</v>
      </c>
      <c r="F13" s="30">
        <v>6.4297313257235898E-3</v>
      </c>
      <c r="G13" s="10">
        <v>0</v>
      </c>
      <c r="H13" s="11">
        <v>6.4235762123981896E-3</v>
      </c>
      <c r="I13" s="29">
        <v>0</v>
      </c>
      <c r="J13" s="30">
        <v>6.5391881315483499E-3</v>
      </c>
      <c r="K13" s="10">
        <v>2.0000000000000001E-4</v>
      </c>
      <c r="L13" s="11">
        <v>6.6541090808628599E-3</v>
      </c>
      <c r="M13" s="29">
        <v>0</v>
      </c>
      <c r="N13" s="30">
        <v>6.5528063954624497E-3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2.0000000000000001E-4</v>
      </c>
      <c r="D14" s="11">
        <v>1.1892357698644899E-3</v>
      </c>
      <c r="E14" s="29">
        <v>-1E-4</v>
      </c>
      <c r="F14" s="30">
        <v>1.1539754758513199E-3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>
        <v>0</v>
      </c>
      <c r="J15" s="30">
        <v>0</v>
      </c>
      <c r="K15" s="10">
        <v>0</v>
      </c>
      <c r="L15" s="11">
        <v>0</v>
      </c>
      <c r="M15" s="29">
        <v>0</v>
      </c>
      <c r="N15" s="30">
        <v>0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-3.00000000000001E-4</v>
      </c>
      <c r="D16" s="11">
        <v>2.4222468574228301E-2</v>
      </c>
      <c r="E16" s="29">
        <v>-1E-4</v>
      </c>
      <c r="F16" s="30">
        <v>2.4060995692317601E-2</v>
      </c>
      <c r="G16" s="10">
        <v>4.0000000000000002E-4</v>
      </c>
      <c r="H16" s="11">
        <v>2.4087815181172499E-2</v>
      </c>
      <c r="I16" s="29">
        <v>2.0000000000000001E-4</v>
      </c>
      <c r="J16" s="30">
        <v>2.48121193442234E-2</v>
      </c>
      <c r="K16" s="10">
        <v>2.0000000000000001E-4</v>
      </c>
      <c r="L16" s="11">
        <v>2.48487263295201E-2</v>
      </c>
      <c r="M16" s="29">
        <v>0</v>
      </c>
      <c r="N16" s="30">
        <v>2.5073728069431599E-2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>
        <v>0</v>
      </c>
      <c r="J19" s="30">
        <v>0</v>
      </c>
      <c r="K19" s="10">
        <v>0</v>
      </c>
      <c r="L19" s="11">
        <v>0</v>
      </c>
      <c r="M19" s="29">
        <v>0</v>
      </c>
      <c r="N19" s="30">
        <v>0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>
        <v>0</v>
      </c>
      <c r="J21" s="30">
        <v>0</v>
      </c>
      <c r="K21" s="10">
        <v>0</v>
      </c>
      <c r="L21" s="11">
        <v>0</v>
      </c>
      <c r="M21" s="29">
        <v>0</v>
      </c>
      <c r="N21" s="30">
        <v>0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-3.26133488044056E-4</v>
      </c>
      <c r="E26" s="29">
        <v>0</v>
      </c>
      <c r="F26" s="30">
        <v>-2.2205739688488201E-4</v>
      </c>
      <c r="G26" s="10">
        <v>0</v>
      </c>
      <c r="H26" s="11">
        <v>-1.5858131597779399E-5</v>
      </c>
      <c r="I26" s="29">
        <v>0</v>
      </c>
      <c r="J26" s="30">
        <v>-2.9245781364927202E-4</v>
      </c>
      <c r="K26" s="10">
        <v>0</v>
      </c>
      <c r="L26" s="11">
        <v>-5.0091223344623198E-6</v>
      </c>
      <c r="M26" s="29">
        <v>0</v>
      </c>
      <c r="N26" s="30">
        <v>-5.19631947015038E-4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8.2000000000000007E-3</v>
      </c>
      <c r="D27" s="15">
        <v>1</v>
      </c>
      <c r="E27" s="31">
        <v>4.7000000000000002E-3</v>
      </c>
      <c r="F27" s="32">
        <v>1</v>
      </c>
      <c r="G27" s="14">
        <v>3.8E-3</v>
      </c>
      <c r="H27" s="15">
        <v>1</v>
      </c>
      <c r="I27" s="31">
        <v>2.7000000000000001E-3</v>
      </c>
      <c r="J27" s="32">
        <v>1</v>
      </c>
      <c r="K27" s="14">
        <v>2.3E-3</v>
      </c>
      <c r="L27" s="15">
        <v>1</v>
      </c>
      <c r="M27" s="31">
        <f>SUM(M8:M26)</f>
        <v>4.0999999999999995E-3</v>
      </c>
      <c r="N27" s="31">
        <f>SUM(N8:N26)</f>
        <v>0.99999999999999967</v>
      </c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40</v>
      </c>
      <c r="C28" s="46">
        <v>230.11817000000201</v>
      </c>
      <c r="D28" s="47"/>
      <c r="E28" s="44">
        <v>132.70987999999801</v>
      </c>
      <c r="F28" s="45"/>
      <c r="G28" s="46">
        <v>108.86418</v>
      </c>
      <c r="H28" s="47"/>
      <c r="I28" s="44">
        <v>76.134420000000205</v>
      </c>
      <c r="J28" s="45"/>
      <c r="K28" s="46">
        <v>64.331369999998998</v>
      </c>
      <c r="L28" s="47"/>
      <c r="M28" s="44">
        <v>114.565190000003</v>
      </c>
      <c r="N28" s="45"/>
      <c r="O28" s="46"/>
      <c r="P28" s="47"/>
      <c r="Q28" s="44"/>
      <c r="R28" s="45"/>
      <c r="S28" s="46"/>
      <c r="T28" s="47"/>
      <c r="U28" s="44"/>
      <c r="V28" s="45"/>
      <c r="W28" s="46"/>
      <c r="X28" s="47"/>
      <c r="Y28" s="44"/>
      <c r="Z28" s="45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8.3000000000000001E-3</v>
      </c>
      <c r="D34" s="19">
        <v>0.97610366491381595</v>
      </c>
      <c r="E34" s="33">
        <v>4.7999999999999996E-3</v>
      </c>
      <c r="F34" s="34">
        <v>0.97616106170456796</v>
      </c>
      <c r="G34" s="18">
        <v>3.3999999999999998E-3</v>
      </c>
      <c r="H34" s="19">
        <v>0.97592804295042601</v>
      </c>
      <c r="I34" s="33">
        <v>2.5999999999999999E-3</v>
      </c>
      <c r="J34" s="34">
        <v>0.97548033846942594</v>
      </c>
      <c r="K34" s="18">
        <v>2E-3</v>
      </c>
      <c r="L34" s="19">
        <v>0.97515628279281497</v>
      </c>
      <c r="M34" s="33">
        <v>4.4814E-3</v>
      </c>
      <c r="N34" s="34">
        <v>0.97544590387758301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-1.0000000000000099E-4</v>
      </c>
      <c r="D35" s="11">
        <v>2.3896335086184401E-2</v>
      </c>
      <c r="E35" s="29">
        <v>-1E-4</v>
      </c>
      <c r="F35" s="30">
        <v>2.3838938295432301E-2</v>
      </c>
      <c r="G35" s="10">
        <v>4.0000000000000002E-4</v>
      </c>
      <c r="H35" s="11">
        <v>2.4071957049574599E-2</v>
      </c>
      <c r="I35" s="29">
        <v>1E-4</v>
      </c>
      <c r="J35" s="30">
        <v>2.4519661530574301E-2</v>
      </c>
      <c r="K35" s="10">
        <v>2.52841064600504E-4</v>
      </c>
      <c r="L35" s="11">
        <v>2.4843717207185301E-2</v>
      </c>
      <c r="M35" s="29">
        <v>-3.814E-4</v>
      </c>
      <c r="N35" s="30">
        <v>2.4554096122417299E-2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8.2000000000000007E-3</v>
      </c>
      <c r="D36" s="15">
        <v>1</v>
      </c>
      <c r="E36" s="31">
        <v>4.7000000000000002E-3</v>
      </c>
      <c r="F36" s="32">
        <v>1</v>
      </c>
      <c r="G36" s="14">
        <v>3.8E-3</v>
      </c>
      <c r="H36" s="15">
        <v>1</v>
      </c>
      <c r="I36" s="31">
        <v>2.7000000000000001E-3</v>
      </c>
      <c r="J36" s="32">
        <v>1</v>
      </c>
      <c r="K36" s="14">
        <f>SUM(K34:K35)</f>
        <v>2.252841064600504E-3</v>
      </c>
      <c r="L36" s="15">
        <v>1</v>
      </c>
      <c r="M36" s="31">
        <f>SUM(M34:M35)</f>
        <v>4.1000000000000003E-3</v>
      </c>
      <c r="N36" s="32"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8.0000000000000002E-3</v>
      </c>
      <c r="D41" s="19">
        <v>0.99360239673942496</v>
      </c>
      <c r="E41" s="33">
        <v>4.7000000000000002E-3</v>
      </c>
      <c r="F41" s="34">
        <v>0.99357026883564203</v>
      </c>
      <c r="G41" s="18">
        <v>3.7000000000000002E-3</v>
      </c>
      <c r="H41" s="19">
        <v>0.99357642386489198</v>
      </c>
      <c r="I41" s="33">
        <v>2.7000000000000001E-3</v>
      </c>
      <c r="J41" s="34">
        <v>0.99346081181748302</v>
      </c>
      <c r="K41" s="18">
        <v>2.0999999999999999E-3</v>
      </c>
      <c r="L41" s="19">
        <v>0.99334589081653402</v>
      </c>
      <c r="M41" s="33">
        <v>4.1000000000000003E-3</v>
      </c>
      <c r="N41" s="34">
        <v>0.99399999999999999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2.0000000000000001E-4</v>
      </c>
      <c r="D42" s="11">
        <v>6.3976032605748299E-3</v>
      </c>
      <c r="E42" s="29">
        <v>0</v>
      </c>
      <c r="F42" s="30">
        <v>6.4297311643579198E-3</v>
      </c>
      <c r="G42" s="10">
        <v>0</v>
      </c>
      <c r="H42" s="11">
        <v>6.4235761351079104E-3</v>
      </c>
      <c r="I42" s="29">
        <v>0</v>
      </c>
      <c r="J42" s="30">
        <v>6.5391881825171399E-3</v>
      </c>
      <c r="K42" s="10">
        <f>+K11+K13+K17+K18+K19+K22+K23+K24+K25+K26</f>
        <v>2.0000000000000001E-4</v>
      </c>
      <c r="L42" s="11">
        <v>6.65410918346595E-3</v>
      </c>
      <c r="M42" s="29">
        <f>+M11+M13+M17+M18+M22+M23+M23+M24+M25+M26</f>
        <v>0</v>
      </c>
      <c r="N42" s="29">
        <f>+N11+N13+N17+N18+N22+N23+N23+N24+N25+N26</f>
        <v>6.0331744484474117E-3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8.2000000000000007E-3</v>
      </c>
      <c r="D43" s="15">
        <v>1</v>
      </c>
      <c r="E43" s="31">
        <v>4.7000000000000002E-3</v>
      </c>
      <c r="F43" s="32">
        <v>1</v>
      </c>
      <c r="G43" s="14">
        <v>3.8E-3</v>
      </c>
      <c r="H43" s="15">
        <v>1</v>
      </c>
      <c r="I43" s="31">
        <v>2.7000000000000001E-3</v>
      </c>
      <c r="J43" s="32">
        <v>1</v>
      </c>
      <c r="K43" s="14">
        <f>SUM(K41:K42)</f>
        <v>2.3E-3</v>
      </c>
      <c r="L43" s="15">
        <v>1</v>
      </c>
      <c r="M43" s="31">
        <f>SUM(M41:M42)</f>
        <v>4.1000000000000003E-3</v>
      </c>
      <c r="N43" s="32">
        <f>SUM(N41:N42)</f>
        <v>1.0000331744484474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3" t="s">
        <v>39</v>
      </c>
      <c r="C46" s="40" t="str">
        <f ca="1">CONCATENATE(INDIRECT(CONCATENATE($C$3,C4))," - ",INDIRECT(CONCATENATE($C$3,G4))," ",$B$4)</f>
        <v>ינואר - מרץ 2019</v>
      </c>
      <c r="D46" s="41"/>
      <c r="E46" s="42" t="str">
        <f ca="1">CONCATENATE(INDIRECT(CONCATENATE($C$3,C4))," - ",INDIRECT(CONCATENATE($C$3,M4))," ",$B$4)</f>
        <v>ינואר - יוני 2019</v>
      </c>
      <c r="F46" s="43"/>
      <c r="G46" s="40" t="str">
        <f ca="1">CONCATENATE(INDIRECT(CONCATENATE($C$3,C4))," - ",INDIRECT(CONCATENATE($C$3,S4))," ",$B$4)</f>
        <v>ינואר - ספטמבר 2019</v>
      </c>
      <c r="H46" s="41"/>
      <c r="I46" s="42" t="str">
        <f ca="1">CONCATENATE(INDIRECT(CONCATENATE($C$3,C4))," - ",INDIRECT(CONCATENATE($C$3,Y4))," ",$B$4)</f>
        <v>ינואר - דצמבר 2019</v>
      </c>
      <c r="J46" s="43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0</v>
      </c>
      <c r="D48" s="11">
        <v>7.18239206088956E-2</v>
      </c>
      <c r="E48" s="29">
        <v>9.9999999999988987E-5</v>
      </c>
      <c r="F48" s="30">
        <v>4.3588201011724698E-2</v>
      </c>
      <c r="G48" s="10"/>
      <c r="H48" s="11"/>
      <c r="I48" s="29"/>
      <c r="J48" s="30"/>
    </row>
    <row r="49" spans="2:10">
      <c r="B49" s="12" t="s">
        <v>7</v>
      </c>
      <c r="C49" s="10">
        <v>9.4258424400000089E-3</v>
      </c>
      <c r="D49" s="11">
        <v>0.63173731080879403</v>
      </c>
      <c r="E49" s="29">
        <v>1.4174307205580683E-2</v>
      </c>
      <c r="F49" s="30">
        <v>0.65663551656760899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7.1160913399999082E-3</v>
      </c>
      <c r="D52" s="11">
        <v>0.26594323532033698</v>
      </c>
      <c r="E52" s="29">
        <v>1.1047469311308289E-2</v>
      </c>
      <c r="F52" s="30">
        <v>0.268669379902787</v>
      </c>
      <c r="G52" s="10"/>
      <c r="H52" s="11"/>
      <c r="I52" s="29"/>
      <c r="J52" s="30"/>
    </row>
    <row r="53" spans="2:10">
      <c r="B53" s="12" t="s">
        <v>15</v>
      </c>
      <c r="C53" s="10">
        <v>1.9999999999997797E-4</v>
      </c>
      <c r="D53" s="11">
        <v>6.4235762123981896E-3</v>
      </c>
      <c r="E53" s="29">
        <v>4.0003999999993489E-4</v>
      </c>
      <c r="F53" s="30">
        <v>6.5528063954624497E-3</v>
      </c>
      <c r="G53" s="10"/>
      <c r="H53" s="11"/>
      <c r="I53" s="29"/>
      <c r="J53" s="30"/>
    </row>
    <row r="54" spans="2:10">
      <c r="B54" s="12" t="s">
        <v>17</v>
      </c>
      <c r="C54" s="10">
        <v>9.9979999999888491E-5</v>
      </c>
      <c r="D54" s="11">
        <v>0</v>
      </c>
      <c r="E54" s="29">
        <v>9.9979999999888491E-5</v>
      </c>
      <c r="F54" s="30">
        <v>0</v>
      </c>
      <c r="G54" s="10"/>
      <c r="H54" s="11"/>
      <c r="I54" s="29"/>
      <c r="J54" s="30"/>
    </row>
    <row r="55" spans="2:10">
      <c r="B55" s="12" t="s">
        <v>19</v>
      </c>
      <c r="C55" s="10">
        <v>0</v>
      </c>
      <c r="D55" s="11">
        <v>0</v>
      </c>
      <c r="E55" s="29">
        <v>0</v>
      </c>
      <c r="F55" s="30">
        <v>0</v>
      </c>
      <c r="G55" s="10"/>
      <c r="H55" s="11"/>
      <c r="I55" s="29"/>
      <c r="J55" s="30"/>
    </row>
    <row r="56" spans="2:10">
      <c r="B56" s="12" t="s">
        <v>21</v>
      </c>
      <c r="C56" s="10">
        <v>-1.2998799991947863E-7</v>
      </c>
      <c r="D56" s="11">
        <v>2.4087815181172499E-2</v>
      </c>
      <c r="E56" s="29">
        <v>3.9990995999961143E-4</v>
      </c>
      <c r="F56" s="30">
        <v>2.5073728069431599E-2</v>
      </c>
      <c r="G56" s="10"/>
      <c r="H56" s="11"/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>
        <v>0</v>
      </c>
      <c r="F57" s="30">
        <v>0</v>
      </c>
      <c r="G57" s="10"/>
      <c r="H57" s="11"/>
      <c r="I57" s="29"/>
      <c r="J57" s="30"/>
    </row>
    <row r="58" spans="2:10">
      <c r="B58" s="12" t="s">
        <v>25</v>
      </c>
      <c r="C58" s="10">
        <v>0</v>
      </c>
      <c r="D58" s="11">
        <v>0</v>
      </c>
      <c r="E58" s="29">
        <v>0</v>
      </c>
      <c r="F58" s="30">
        <v>0</v>
      </c>
      <c r="G58" s="10"/>
      <c r="H58" s="11"/>
      <c r="I58" s="29"/>
      <c r="J58" s="30"/>
    </row>
    <row r="59" spans="2:10">
      <c r="B59" s="12" t="s">
        <v>26</v>
      </c>
      <c r="C59" s="10">
        <v>0</v>
      </c>
      <c r="D59" s="11">
        <v>0</v>
      </c>
      <c r="E59" s="29">
        <v>0</v>
      </c>
      <c r="F59" s="30">
        <v>0</v>
      </c>
      <c r="G59" s="10"/>
      <c r="H59" s="11"/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v>0</v>
      </c>
      <c r="F60" s="30">
        <v>0</v>
      </c>
      <c r="G60" s="10"/>
      <c r="H60" s="11"/>
      <c r="I60" s="29"/>
      <c r="J60" s="30"/>
    </row>
    <row r="61" spans="2:10">
      <c r="B61" s="12" t="s">
        <v>28</v>
      </c>
      <c r="C61" s="10">
        <v>0</v>
      </c>
      <c r="D61" s="11">
        <v>0</v>
      </c>
      <c r="E61" s="29">
        <v>0</v>
      </c>
      <c r="F61" s="30">
        <v>0</v>
      </c>
      <c r="G61" s="10"/>
      <c r="H61" s="11"/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>
        <v>0</v>
      </c>
      <c r="F62" s="30">
        <v>0</v>
      </c>
      <c r="G62" s="10"/>
      <c r="H62" s="11"/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>
        <v>0</v>
      </c>
      <c r="F63" s="30">
        <v>0</v>
      </c>
      <c r="G63" s="10"/>
      <c r="H63" s="11"/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v>0</v>
      </c>
      <c r="F64" s="30">
        <v>0</v>
      </c>
      <c r="G64" s="10"/>
      <c r="H64" s="11"/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>
        <v>0</v>
      </c>
      <c r="F65" s="30">
        <v>0</v>
      </c>
      <c r="G65" s="10"/>
      <c r="H65" s="11"/>
      <c r="I65" s="29"/>
      <c r="J65" s="30"/>
    </row>
    <row r="66" spans="2:10">
      <c r="B66" s="12" t="s">
        <v>33</v>
      </c>
      <c r="C66" s="10">
        <v>0</v>
      </c>
      <c r="D66" s="11">
        <v>-1.5858131597779399E-5</v>
      </c>
      <c r="E66" s="29">
        <v>0</v>
      </c>
      <c r="F66" s="30">
        <v>-5.19631947015038E-4</v>
      </c>
      <c r="G66" s="10"/>
      <c r="H66" s="11"/>
      <c r="I66" s="29"/>
      <c r="J66" s="30"/>
    </row>
    <row r="67" spans="2:10">
      <c r="B67" s="13" t="s">
        <v>44</v>
      </c>
      <c r="C67" s="14">
        <v>1.6841783791999864E-2</v>
      </c>
      <c r="D67" s="14">
        <v>0.99999999999999944</v>
      </c>
      <c r="E67" s="31">
        <v>2.6221706476888394E-2</v>
      </c>
      <c r="F67" s="32">
        <v>1</v>
      </c>
      <c r="G67" s="14"/>
      <c r="H67" s="15"/>
      <c r="I67" s="31"/>
      <c r="J67" s="32"/>
    </row>
    <row r="68" spans="2:10">
      <c r="B68" s="35" t="s">
        <v>40</v>
      </c>
      <c r="C68" s="46">
        <v>471.69223</v>
      </c>
      <c r="D68" s="47"/>
      <c r="E68" s="44">
        <v>727</v>
      </c>
      <c r="F68" s="45"/>
      <c r="G68" s="46"/>
      <c r="H68" s="47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3" t="s">
        <v>39</v>
      </c>
      <c r="C71" s="40" t="str">
        <f ca="1">CONCATENATE(INDIRECT(CONCATENATE($C$3,$C$4))," - ",INDIRECT(CONCATENATE($C$3,$G$4))," ",$B$4)</f>
        <v>ינואר - מרץ 2019</v>
      </c>
      <c r="D71" s="41"/>
      <c r="E71" s="42" t="str">
        <f ca="1">CONCATENATE(INDIRECT(CONCATENATE($C$3,$C$4))," - ",INDIRECT(CONCATENATE($C$3,$M4))," ",$B$4)</f>
        <v>ינואר - יוני 2019</v>
      </c>
      <c r="F71" s="43"/>
      <c r="G71" s="40" t="str">
        <f ca="1">CONCATENATE(INDIRECT(CONCATENATE($C$3,$C$4))," - ",INDIRECT(CONCATENATE($C$3,$S$4))," ",$B$4)</f>
        <v>ינואר - ספטמבר 2019</v>
      </c>
      <c r="H71" s="41"/>
      <c r="I71" s="42" t="str">
        <f ca="1">CONCATENATE(INDIRECT(CONCATENATE($C$3,$C$4))," - ",INDIRECT(CONCATENATE($C$3,$Y4))," ",$B$4)</f>
        <v>ינואר - דצמבר 2019</v>
      </c>
      <c r="J71" s="43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1.6584515455999815E-2</v>
      </c>
      <c r="D73" s="19">
        <v>0.97592804295042601</v>
      </c>
      <c r="E73" s="33">
        <v>2.604279232439468E-2</v>
      </c>
      <c r="F73" s="34">
        <v>0.97544590387758301</v>
      </c>
      <c r="G73" s="18"/>
      <c r="H73" s="19"/>
      <c r="I73" s="33"/>
      <c r="J73" s="34"/>
    </row>
    <row r="74" spans="2:10">
      <c r="B74" s="12" t="s">
        <v>36</v>
      </c>
      <c r="C74" s="18">
        <v>1.9993000400009286E-4</v>
      </c>
      <c r="D74" s="11">
        <v>2.4071957049574599E-2</v>
      </c>
      <c r="E74" s="29">
        <v>1.7125603784151622E-4</v>
      </c>
      <c r="F74" s="30">
        <v>2.4554096122417299E-2</v>
      </c>
      <c r="G74" s="10"/>
      <c r="H74" s="11"/>
      <c r="I74" s="29"/>
      <c r="J74" s="30"/>
    </row>
    <row r="75" spans="2:10">
      <c r="B75" s="13" t="s">
        <v>44</v>
      </c>
      <c r="C75" s="14">
        <v>1.6784445459999908E-2</v>
      </c>
      <c r="D75" s="14">
        <v>1.0000000000000007</v>
      </c>
      <c r="E75" s="31">
        <v>2.6214048362236196E-2</v>
      </c>
      <c r="F75" s="32">
        <v>1</v>
      </c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3" t="s">
        <v>39</v>
      </c>
      <c r="C78" s="40" t="str">
        <f ca="1">CONCATENATE(INDIRECT(CONCATENATE($C$3,$C$4))," - ",INDIRECT(CONCATENATE($C$3,$G$4))," ",$B$4)</f>
        <v>ינואר - מרץ 2019</v>
      </c>
      <c r="D78" s="41"/>
      <c r="E78" s="42" t="str">
        <f ca="1">CONCATENATE(INDIRECT(CONCATENATE($C$3,$C$4))," - ",INDIRECT(CONCATENATE($C$3,$M$4))," ",$B$4)</f>
        <v>ינואר - יוני 2019</v>
      </c>
      <c r="F78" s="43"/>
      <c r="G78" s="40" t="str">
        <f ca="1">CONCATENATE(INDIRECT(CONCATENATE($C$3,$C$4))," - ",INDIRECT(CONCATENATE($C$3,$S$4))," ",$B$4)</f>
        <v>ינואר - ספטמבר 2019</v>
      </c>
      <c r="H78" s="41"/>
      <c r="I78" s="42" t="str">
        <f ca="1">CONCATENATE(INDIRECT(CONCATENATE($C$3,$C$4))," - ",INDIRECT(CONCATENATE($C$3,$Y$4))," ",$B$4)</f>
        <v>ינואר - דצמבר 2019</v>
      </c>
      <c r="J78" s="43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1.6484729119999875E-2</v>
      </c>
      <c r="D80" s="19">
        <v>0.99357642386489198</v>
      </c>
      <c r="E80" s="33">
        <f>(1+C80)*(1+I41)*(1+K41)*(1+M41)-1+0.01%</f>
        <v>2.5657234727271671E-2</v>
      </c>
      <c r="F80" s="34">
        <v>0.99344719376924095</v>
      </c>
      <c r="G80" s="18"/>
      <c r="H80" s="19"/>
      <c r="I80" s="33"/>
      <c r="J80" s="34"/>
    </row>
    <row r="81" spans="2:10">
      <c r="B81" s="12" t="s">
        <v>38</v>
      </c>
      <c r="C81" s="18">
        <v>3.0002000000006745E-4</v>
      </c>
      <c r="D81" s="11">
        <v>6.4235761351079104E-3</v>
      </c>
      <c r="E81" s="29">
        <f>(1+C81)*(1+I42)*(1+K42)*(1+M42)-1</f>
        <v>5.0008000400003638E-4</v>
      </c>
      <c r="F81" s="30">
        <v>6.5528062307590703E-3</v>
      </c>
      <c r="G81" s="10"/>
      <c r="H81" s="11"/>
      <c r="I81" s="29"/>
      <c r="J81" s="30"/>
    </row>
    <row r="82" spans="2:10">
      <c r="B82" s="13" t="s">
        <v>44</v>
      </c>
      <c r="C82" s="14">
        <v>1.6784749119999942E-2</v>
      </c>
      <c r="D82" s="15">
        <v>1</v>
      </c>
      <c r="E82" s="31">
        <f>SUM(E80:E81)</f>
        <v>2.6157314731271707E-2</v>
      </c>
      <c r="F82" s="32">
        <v>1</v>
      </c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G28:H28"/>
    <mergeCell ref="I28:J28"/>
    <mergeCell ref="K28:L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a46656d4-8850-49b3-aebd-68bd05f7f43d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2019-07-18T09:02:20Z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